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<sst xmlns="http://schemas.openxmlformats.org/spreadsheetml/2006/main" count="162" uniqueCount="89">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</sst>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138371900</v>
      </c>
      <c r="E10" s="14">
        <f t="shared" si="0"/>
        <v>16817777.459999993</v>
      </c>
      <c r="F10" s="14">
        <f t="shared" si="0"/>
        <v>155189677.46</v>
      </c>
      <c r="G10" s="14">
        <f t="shared" si="0"/>
        <v>87783118.97000001</v>
      </c>
      <c r="H10" s="14">
        <f t="shared" si="0"/>
        <v>85233856.26</v>
      </c>
      <c r="I10" s="14">
        <f t="shared" si="0"/>
        <v>67406558.49000001</v>
      </c>
    </row>
    <row r="11" spans="2:9" ht="12.75">
      <c r="B11" s="3" t="s">
        <v>12</v>
      </c>
      <c r="C11" s="9"/>
      <c r="D11" s="15">
        <f aca="true" t="shared" si="1" ref="D11:I11">SUM(D12:D18)</f>
        <v>71287000</v>
      </c>
      <c r="E11" s="15">
        <f t="shared" si="1"/>
        <v>12200150.1</v>
      </c>
      <c r="F11" s="15">
        <f t="shared" si="1"/>
        <v>83487150.10000001</v>
      </c>
      <c r="G11" s="15">
        <f t="shared" si="1"/>
        <v>42449388.95</v>
      </c>
      <c r="H11" s="15">
        <f t="shared" si="1"/>
        <v>41628603.78</v>
      </c>
      <c r="I11" s="15">
        <f t="shared" si="1"/>
        <v>41037761.15</v>
      </c>
    </row>
    <row r="12" spans="2:9" ht="12.75">
      <c r="B12" s="13" t="s">
        <v>13</v>
      </c>
      <c r="C12" s="11"/>
      <c r="D12" s="15">
        <v>35540000</v>
      </c>
      <c r="E12" s="16">
        <v>22836198.39</v>
      </c>
      <c r="F12" s="16">
        <f>D12+E12</f>
        <v>58376198.39</v>
      </c>
      <c r="G12" s="16">
        <v>33765067.96</v>
      </c>
      <c r="H12" s="16">
        <v>33765067.96</v>
      </c>
      <c r="I12" s="16">
        <f>F12-G12</f>
        <v>24611130.43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13944000</v>
      </c>
      <c r="E14" s="16">
        <v>-4853329.3</v>
      </c>
      <c r="F14" s="16">
        <f t="shared" si="2"/>
        <v>9090670.7</v>
      </c>
      <c r="G14" s="16">
        <v>1442850.89</v>
      </c>
      <c r="H14" s="16">
        <v>1442850.89</v>
      </c>
      <c r="I14" s="16">
        <f t="shared" si="3"/>
        <v>7647819.81</v>
      </c>
    </row>
    <row r="15" spans="2:9" ht="12.75">
      <c r="B15" s="13" t="s">
        <v>16</v>
      </c>
      <c r="C15" s="11"/>
      <c r="D15" s="15">
        <v>9400000</v>
      </c>
      <c r="E15" s="16">
        <v>0</v>
      </c>
      <c r="F15" s="16">
        <f t="shared" si="2"/>
        <v>9400000</v>
      </c>
      <c r="G15" s="16">
        <v>5721343.33</v>
      </c>
      <c r="H15" s="16">
        <v>4949424.23</v>
      </c>
      <c r="I15" s="16">
        <f t="shared" si="3"/>
        <v>3678656.67</v>
      </c>
    </row>
    <row r="16" spans="2:9" ht="12.75">
      <c r="B16" s="13" t="s">
        <v>17</v>
      </c>
      <c r="C16" s="11"/>
      <c r="D16" s="15">
        <v>12363000</v>
      </c>
      <c r="E16" s="16">
        <v>-5742718.99</v>
      </c>
      <c r="F16" s="16">
        <f t="shared" si="2"/>
        <v>6620281.01</v>
      </c>
      <c r="G16" s="16">
        <v>1520126.77</v>
      </c>
      <c r="H16" s="16">
        <v>1471260.7</v>
      </c>
      <c r="I16" s="16">
        <f t="shared" si="3"/>
        <v>5100154.24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40000</v>
      </c>
      <c r="E18" s="16">
        <v>-40000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20385100</v>
      </c>
      <c r="E19" s="15">
        <f t="shared" si="4"/>
        <v>1600601</v>
      </c>
      <c r="F19" s="15">
        <f t="shared" si="4"/>
        <v>21985701</v>
      </c>
      <c r="G19" s="15">
        <f t="shared" si="4"/>
        <v>11381104.58</v>
      </c>
      <c r="H19" s="15">
        <f t="shared" si="4"/>
        <v>10294357.459999999</v>
      </c>
      <c r="I19" s="15">
        <f t="shared" si="4"/>
        <v>10604596.42</v>
      </c>
    </row>
    <row r="20" spans="2:9" ht="12.75">
      <c r="B20" s="13" t="s">
        <v>21</v>
      </c>
      <c r="C20" s="11"/>
      <c r="D20" s="15">
        <v>2013100</v>
      </c>
      <c r="E20" s="16">
        <v>-31312.03</v>
      </c>
      <c r="F20" s="15">
        <f aca="true" t="shared" si="5" ref="F20:F28">D20+E20</f>
        <v>1981787.97</v>
      </c>
      <c r="G20" s="16">
        <v>687480.15</v>
      </c>
      <c r="H20" s="16">
        <v>605260.02</v>
      </c>
      <c r="I20" s="16">
        <f>F20-G20</f>
        <v>1294307.8199999998</v>
      </c>
    </row>
    <row r="21" spans="2:9" ht="12.75">
      <c r="B21" s="13" t="s">
        <v>22</v>
      </c>
      <c r="C21" s="11"/>
      <c r="D21" s="15">
        <v>174000</v>
      </c>
      <c r="E21" s="16">
        <v>136500</v>
      </c>
      <c r="F21" s="15">
        <f t="shared" si="5"/>
        <v>310500</v>
      </c>
      <c r="G21" s="16">
        <v>86611.77</v>
      </c>
      <c r="H21" s="16">
        <v>58321.77</v>
      </c>
      <c r="I21" s="16">
        <f aca="true" t="shared" si="6" ref="I21:I83">F21-G21</f>
        <v>223888.22999999998</v>
      </c>
    </row>
    <row r="22" spans="2:9" ht="12.75">
      <c r="B22" s="13" t="s">
        <v>23</v>
      </c>
      <c r="C22" s="11"/>
      <c r="D22" s="15">
        <v>426000</v>
      </c>
      <c r="E22" s="16">
        <v>-29000</v>
      </c>
      <c r="F22" s="15">
        <f t="shared" si="5"/>
        <v>397000</v>
      </c>
      <c r="G22" s="16">
        <v>75009.54</v>
      </c>
      <c r="H22" s="16">
        <v>71337.75</v>
      </c>
      <c r="I22" s="16">
        <f t="shared" si="6"/>
        <v>321990.46</v>
      </c>
    </row>
    <row r="23" spans="2:9" ht="12.75">
      <c r="B23" s="13" t="s">
        <v>24</v>
      </c>
      <c r="C23" s="11"/>
      <c r="D23" s="15">
        <v>12985600</v>
      </c>
      <c r="E23" s="16">
        <v>1384178.02</v>
      </c>
      <c r="F23" s="15">
        <f t="shared" si="5"/>
        <v>14369778.02</v>
      </c>
      <c r="G23" s="16">
        <v>7348022.43</v>
      </c>
      <c r="H23" s="16">
        <v>7299442.92</v>
      </c>
      <c r="I23" s="16">
        <f t="shared" si="6"/>
        <v>7021755.59</v>
      </c>
    </row>
    <row r="24" spans="2:9" ht="12.75">
      <c r="B24" s="13" t="s">
        <v>25</v>
      </c>
      <c r="C24" s="11"/>
      <c r="D24" s="15">
        <v>65000</v>
      </c>
      <c r="E24" s="16">
        <v>-17000</v>
      </c>
      <c r="F24" s="15">
        <f t="shared" si="5"/>
        <v>48000</v>
      </c>
      <c r="G24" s="16">
        <v>7211.6</v>
      </c>
      <c r="H24" s="16">
        <v>7211.6</v>
      </c>
      <c r="I24" s="16">
        <f t="shared" si="6"/>
        <v>40788.4</v>
      </c>
    </row>
    <row r="25" spans="2:9" ht="12.75">
      <c r="B25" s="13" t="s">
        <v>26</v>
      </c>
      <c r="C25" s="11"/>
      <c r="D25" s="15">
        <v>3465000</v>
      </c>
      <c r="E25" s="16">
        <v>-592064.99</v>
      </c>
      <c r="F25" s="15">
        <f t="shared" si="5"/>
        <v>2872935.01</v>
      </c>
      <c r="G25" s="16">
        <v>1862635.94</v>
      </c>
      <c r="H25" s="16">
        <v>1131495.65</v>
      </c>
      <c r="I25" s="16">
        <f t="shared" si="6"/>
        <v>1010299.0699999998</v>
      </c>
    </row>
    <row r="26" spans="2:9" ht="12.75">
      <c r="B26" s="13" t="s">
        <v>27</v>
      </c>
      <c r="C26" s="11"/>
      <c r="D26" s="15">
        <v>304100</v>
      </c>
      <c r="E26" s="16">
        <v>45000</v>
      </c>
      <c r="F26" s="15">
        <f t="shared" si="5"/>
        <v>349100</v>
      </c>
      <c r="G26" s="16">
        <v>96557.88</v>
      </c>
      <c r="H26" s="16">
        <v>81060.28</v>
      </c>
      <c r="I26" s="16">
        <f t="shared" si="6"/>
        <v>252542.12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952300</v>
      </c>
      <c r="E28" s="16">
        <v>704300</v>
      </c>
      <c r="F28" s="15">
        <f t="shared" si="5"/>
        <v>1656600</v>
      </c>
      <c r="G28" s="16">
        <v>1217575.27</v>
      </c>
      <c r="H28" s="16">
        <v>1040227.47</v>
      </c>
      <c r="I28" s="16">
        <f t="shared" si="6"/>
        <v>439024.73</v>
      </c>
    </row>
    <row r="29" spans="2:9" ht="12.75">
      <c r="B29" s="3" t="s">
        <v>30</v>
      </c>
      <c r="C29" s="9"/>
      <c r="D29" s="15">
        <f aca="true" t="shared" si="7" ref="D29:I29">SUM(D30:D38)</f>
        <v>17283800</v>
      </c>
      <c r="E29" s="15">
        <f t="shared" si="7"/>
        <v>5278029.52</v>
      </c>
      <c r="F29" s="15">
        <f t="shared" si="7"/>
        <v>22561829.52</v>
      </c>
      <c r="G29" s="15">
        <f t="shared" si="7"/>
        <v>14164279.61</v>
      </c>
      <c r="H29" s="15">
        <f t="shared" si="7"/>
        <v>13644437.190000001</v>
      </c>
      <c r="I29" s="15">
        <f t="shared" si="7"/>
        <v>8397549.91</v>
      </c>
    </row>
    <row r="30" spans="2:9" ht="12.75">
      <c r="B30" s="13" t="s">
        <v>31</v>
      </c>
      <c r="C30" s="11"/>
      <c r="D30" s="15">
        <v>7872500</v>
      </c>
      <c r="E30" s="16">
        <v>-190000</v>
      </c>
      <c r="F30" s="15">
        <f aca="true" t="shared" si="8" ref="F30:F38">D30+E30</f>
        <v>7682500</v>
      </c>
      <c r="G30" s="16">
        <v>4880105.98</v>
      </c>
      <c r="H30" s="16">
        <v>4880105.98</v>
      </c>
      <c r="I30" s="16">
        <f t="shared" si="6"/>
        <v>2802394.0199999996</v>
      </c>
    </row>
    <row r="31" spans="2:9" ht="12.75">
      <c r="B31" s="13" t="s">
        <v>32</v>
      </c>
      <c r="C31" s="11"/>
      <c r="D31" s="15">
        <v>100000</v>
      </c>
      <c r="E31" s="16">
        <v>333820</v>
      </c>
      <c r="F31" s="15">
        <f t="shared" si="8"/>
        <v>433820</v>
      </c>
      <c r="G31" s="16">
        <v>285212.31</v>
      </c>
      <c r="H31" s="16">
        <v>106726.87</v>
      </c>
      <c r="I31" s="16">
        <f t="shared" si="6"/>
        <v>148607.69</v>
      </c>
    </row>
    <row r="32" spans="2:9" ht="12.75">
      <c r="B32" s="13" t="s">
        <v>33</v>
      </c>
      <c r="C32" s="11"/>
      <c r="D32" s="15">
        <v>650000</v>
      </c>
      <c r="E32" s="16">
        <v>838020</v>
      </c>
      <c r="F32" s="15">
        <f t="shared" si="8"/>
        <v>1488020</v>
      </c>
      <c r="G32" s="16">
        <v>532266.5</v>
      </c>
      <c r="H32" s="16">
        <v>354206.5</v>
      </c>
      <c r="I32" s="16">
        <f t="shared" si="6"/>
        <v>955753.5</v>
      </c>
    </row>
    <row r="33" spans="2:9" ht="12.75">
      <c r="B33" s="13" t="s">
        <v>34</v>
      </c>
      <c r="C33" s="11"/>
      <c r="D33" s="15">
        <v>635000</v>
      </c>
      <c r="E33" s="16">
        <v>-100000</v>
      </c>
      <c r="F33" s="15">
        <f t="shared" si="8"/>
        <v>535000</v>
      </c>
      <c r="G33" s="16">
        <v>315480.94</v>
      </c>
      <c r="H33" s="16">
        <v>315480.94</v>
      </c>
      <c r="I33" s="16">
        <f t="shared" si="6"/>
        <v>219519.06</v>
      </c>
    </row>
    <row r="34" spans="2:9" ht="12.75">
      <c r="B34" s="13" t="s">
        <v>35</v>
      </c>
      <c r="C34" s="11"/>
      <c r="D34" s="15">
        <v>3128500</v>
      </c>
      <c r="E34" s="16">
        <v>-501000</v>
      </c>
      <c r="F34" s="15">
        <f t="shared" si="8"/>
        <v>2627500</v>
      </c>
      <c r="G34" s="16">
        <v>1447155</v>
      </c>
      <c r="H34" s="16">
        <v>1288039.82</v>
      </c>
      <c r="I34" s="16">
        <f t="shared" si="6"/>
        <v>1180345</v>
      </c>
    </row>
    <row r="35" spans="2:9" ht="12.75">
      <c r="B35" s="13" t="s">
        <v>36</v>
      </c>
      <c r="C35" s="11"/>
      <c r="D35" s="15">
        <v>52000</v>
      </c>
      <c r="E35" s="16">
        <v>50000</v>
      </c>
      <c r="F35" s="15">
        <f t="shared" si="8"/>
        <v>102000</v>
      </c>
      <c r="G35" s="16">
        <v>11250</v>
      </c>
      <c r="H35" s="16">
        <v>11250</v>
      </c>
      <c r="I35" s="16">
        <f t="shared" si="6"/>
        <v>90750</v>
      </c>
    </row>
    <row r="36" spans="2:9" ht="12.75">
      <c r="B36" s="13" t="s">
        <v>37</v>
      </c>
      <c r="C36" s="11"/>
      <c r="D36" s="15">
        <v>83000</v>
      </c>
      <c r="E36" s="16">
        <v>0</v>
      </c>
      <c r="F36" s="15">
        <f t="shared" si="8"/>
        <v>83000</v>
      </c>
      <c r="G36" s="16">
        <v>12946.02</v>
      </c>
      <c r="H36" s="16">
        <v>12946.02</v>
      </c>
      <c r="I36" s="16">
        <f t="shared" si="6"/>
        <v>70053.98</v>
      </c>
    </row>
    <row r="37" spans="2:9" ht="12.75">
      <c r="B37" s="13" t="s">
        <v>38</v>
      </c>
      <c r="C37" s="11"/>
      <c r="D37" s="15">
        <v>3242000</v>
      </c>
      <c r="E37" s="16">
        <v>-694423.06</v>
      </c>
      <c r="F37" s="15">
        <f t="shared" si="8"/>
        <v>2547576.94</v>
      </c>
      <c r="G37" s="16">
        <v>222036.28</v>
      </c>
      <c r="H37" s="16">
        <v>217854.48</v>
      </c>
      <c r="I37" s="16">
        <f t="shared" si="6"/>
        <v>2325540.66</v>
      </c>
    </row>
    <row r="38" spans="2:9" ht="12.75">
      <c r="B38" s="13" t="s">
        <v>39</v>
      </c>
      <c r="C38" s="11"/>
      <c r="D38" s="15">
        <v>1520800</v>
      </c>
      <c r="E38" s="16">
        <v>5541612.58</v>
      </c>
      <c r="F38" s="15">
        <f t="shared" si="8"/>
        <v>7062412.58</v>
      </c>
      <c r="G38" s="16">
        <v>6457826.58</v>
      </c>
      <c r="H38" s="16">
        <v>6457826.58</v>
      </c>
      <c r="I38" s="16">
        <f t="shared" si="6"/>
        <v>604586</v>
      </c>
    </row>
    <row r="39" spans="2:9" ht="25.5" customHeight="1">
      <c r="B39" s="37" t="s">
        <v>40</v>
      </c>
      <c r="C39" s="38"/>
      <c r="D39" s="15">
        <f aca="true" t="shared" si="9" ref="D39:I39">SUM(D40:D48)</f>
        <v>19038000</v>
      </c>
      <c r="E39" s="15">
        <f t="shared" si="9"/>
        <v>3558373.76</v>
      </c>
      <c r="F39" s="15">
        <f>SUM(F40:F48)</f>
        <v>22596373.76</v>
      </c>
      <c r="G39" s="15">
        <f t="shared" si="9"/>
        <v>19329840.82</v>
      </c>
      <c r="H39" s="15">
        <f t="shared" si="9"/>
        <v>19272390.82</v>
      </c>
      <c r="I39" s="15">
        <f t="shared" si="9"/>
        <v>3266532.9399999995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12000000</v>
      </c>
      <c r="E41" s="16">
        <v>3077582.96</v>
      </c>
      <c r="F41" s="15">
        <f aca="true" t="shared" si="10" ref="F41:F83">D41+E41</f>
        <v>15077582.96</v>
      </c>
      <c r="G41" s="16">
        <v>12027582.96</v>
      </c>
      <c r="H41" s="16">
        <v>12027582.96</v>
      </c>
      <c r="I41" s="16">
        <f t="shared" si="6"/>
        <v>3050000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4038000</v>
      </c>
      <c r="E43" s="16">
        <v>480790.8</v>
      </c>
      <c r="F43" s="15">
        <f t="shared" si="10"/>
        <v>4518790.8</v>
      </c>
      <c r="G43" s="16">
        <v>4345672.53</v>
      </c>
      <c r="H43" s="16">
        <v>4288222.53</v>
      </c>
      <c r="I43" s="16">
        <f t="shared" si="6"/>
        <v>173118.26999999955</v>
      </c>
    </row>
    <row r="44" spans="2:9" ht="12.75">
      <c r="B44" s="13" t="s">
        <v>45</v>
      </c>
      <c r="C44" s="11"/>
      <c r="D44" s="15">
        <v>3000000</v>
      </c>
      <c r="E44" s="16">
        <v>0</v>
      </c>
      <c r="F44" s="15">
        <f t="shared" si="10"/>
        <v>3000000</v>
      </c>
      <c r="G44" s="16">
        <v>2956585.33</v>
      </c>
      <c r="H44" s="16">
        <v>2956585.33</v>
      </c>
      <c r="I44" s="16">
        <f t="shared" si="6"/>
        <v>43414.669999999925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770000</v>
      </c>
      <c r="E49" s="15">
        <f t="shared" si="11"/>
        <v>-419376.92</v>
      </c>
      <c r="F49" s="15">
        <f t="shared" si="11"/>
        <v>350623.08</v>
      </c>
      <c r="G49" s="15">
        <f t="shared" si="11"/>
        <v>162505.01</v>
      </c>
      <c r="H49" s="15">
        <f t="shared" si="11"/>
        <v>98067.01</v>
      </c>
      <c r="I49" s="15">
        <f t="shared" si="11"/>
        <v>188118.07</v>
      </c>
    </row>
    <row r="50" spans="2:9" ht="12.75">
      <c r="B50" s="13" t="s">
        <v>51</v>
      </c>
      <c r="C50" s="11"/>
      <c r="D50" s="15">
        <v>0</v>
      </c>
      <c r="E50" s="16">
        <v>157347</v>
      </c>
      <c r="F50" s="15">
        <f t="shared" si="10"/>
        <v>157347</v>
      </c>
      <c r="G50" s="16">
        <v>152807.41</v>
      </c>
      <c r="H50" s="16">
        <v>98067.01</v>
      </c>
      <c r="I50" s="16">
        <f t="shared" si="6"/>
        <v>4539.5899999999965</v>
      </c>
    </row>
    <row r="51" spans="2:9" ht="12.75">
      <c r="B51" s="13" t="s">
        <v>52</v>
      </c>
      <c r="C51" s="11"/>
      <c r="D51" s="15">
        <v>20000</v>
      </c>
      <c r="E51" s="16">
        <v>0</v>
      </c>
      <c r="F51" s="15">
        <f t="shared" si="10"/>
        <v>20000</v>
      </c>
      <c r="G51" s="16">
        <v>0</v>
      </c>
      <c r="H51" s="16">
        <v>0</v>
      </c>
      <c r="I51" s="16">
        <f t="shared" si="6"/>
        <v>20000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500000</v>
      </c>
      <c r="E53" s="16">
        <v>-336423.92</v>
      </c>
      <c r="F53" s="15">
        <f t="shared" si="10"/>
        <v>163576.08000000002</v>
      </c>
      <c r="G53" s="16">
        <v>0</v>
      </c>
      <c r="H53" s="16">
        <v>0</v>
      </c>
      <c r="I53" s="16">
        <f t="shared" si="6"/>
        <v>163576.08000000002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250000</v>
      </c>
      <c r="E55" s="16">
        <v>-250000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9700</v>
      </c>
      <c r="F58" s="15">
        <f t="shared" si="10"/>
        <v>9700</v>
      </c>
      <c r="G58" s="16">
        <v>9697.6</v>
      </c>
      <c r="H58" s="16">
        <v>0</v>
      </c>
      <c r="I58" s="16">
        <f t="shared" si="6"/>
        <v>2.399999999999636</v>
      </c>
    </row>
    <row r="59" spans="2:9" ht="12.75">
      <c r="B59" s="3" t="s">
        <v>60</v>
      </c>
      <c r="C59" s="9"/>
      <c r="D59" s="15">
        <f>SUM(D60:D62)</f>
        <v>3808000</v>
      </c>
      <c r="E59" s="15">
        <f>SUM(E60:E62)</f>
        <v>0</v>
      </c>
      <c r="F59" s="15">
        <f>SUM(F60:F62)</f>
        <v>3808000</v>
      </c>
      <c r="G59" s="15">
        <f>SUM(G60:G62)</f>
        <v>0</v>
      </c>
      <c r="H59" s="15">
        <f>SUM(H60:H62)</f>
        <v>0</v>
      </c>
      <c r="I59" s="16">
        <f t="shared" si="6"/>
        <v>3808000</v>
      </c>
    </row>
    <row r="60" spans="2:9" ht="12.75">
      <c r="B60" s="13" t="s">
        <v>61</v>
      </c>
      <c r="C60" s="11"/>
      <c r="D60" s="15">
        <v>3808000</v>
      </c>
      <c r="E60" s="16">
        <v>-1100000</v>
      </c>
      <c r="F60" s="15">
        <f t="shared" si="10"/>
        <v>2708000</v>
      </c>
      <c r="G60" s="16">
        <v>0</v>
      </c>
      <c r="H60" s="16">
        <v>0</v>
      </c>
      <c r="I60" s="16">
        <f t="shared" si="6"/>
        <v>2708000</v>
      </c>
    </row>
    <row r="61" spans="2:9" ht="12.75">
      <c r="B61" s="13" t="s">
        <v>62</v>
      </c>
      <c r="C61" s="11"/>
      <c r="D61" s="15">
        <v>0</v>
      </c>
      <c r="E61" s="16">
        <v>1100000</v>
      </c>
      <c r="F61" s="15">
        <f t="shared" si="10"/>
        <v>1100000</v>
      </c>
      <c r="G61" s="16">
        <v>0</v>
      </c>
      <c r="H61" s="16">
        <v>0</v>
      </c>
      <c r="I61" s="16">
        <f t="shared" si="6"/>
        <v>1100000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800000</v>
      </c>
      <c r="E72" s="15">
        <f>SUM(E73:E75)</f>
        <v>-400000</v>
      </c>
      <c r="F72" s="15">
        <f>SUM(F73:F75)</f>
        <v>400000</v>
      </c>
      <c r="G72" s="15">
        <f>SUM(G73:G75)</f>
        <v>296000</v>
      </c>
      <c r="H72" s="15">
        <f>SUM(H73:H75)</f>
        <v>296000</v>
      </c>
      <c r="I72" s="16">
        <f t="shared" si="6"/>
        <v>104000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800000</v>
      </c>
      <c r="E75" s="16">
        <v>-400000</v>
      </c>
      <c r="F75" s="15">
        <f t="shared" si="10"/>
        <v>400000</v>
      </c>
      <c r="G75" s="16">
        <v>296000</v>
      </c>
      <c r="H75" s="16">
        <v>296000</v>
      </c>
      <c r="I75" s="16">
        <f t="shared" si="6"/>
        <v>104000</v>
      </c>
    </row>
    <row r="76" spans="2:9" ht="12.75">
      <c r="B76" s="3" t="s">
        <v>77</v>
      </c>
      <c r="C76" s="9"/>
      <c r="D76" s="15">
        <f>SUM(D77:D83)</f>
        <v>5000000</v>
      </c>
      <c r="E76" s="15">
        <f>SUM(E77:E83)</f>
        <v>-5000000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5000000</v>
      </c>
      <c r="E83" s="16">
        <v>-5000000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65512000</v>
      </c>
      <c r="E85" s="21">
        <f>E86+E104+E94+E114+E124+E134+E138+E147+E151</f>
        <v>12982317.08</v>
      </c>
      <c r="F85" s="21">
        <f t="shared" si="12"/>
        <v>78494317.08000001</v>
      </c>
      <c r="G85" s="21">
        <f>G86+G104+G94+G114+G124+G134+G138+G147+G151</f>
        <v>14580608.490000002</v>
      </c>
      <c r="H85" s="21">
        <f>H86+H104+H94+H114+H124+H134+H138+H147+H151</f>
        <v>13770752.96</v>
      </c>
      <c r="I85" s="21">
        <f t="shared" si="12"/>
        <v>63913708.59</v>
      </c>
    </row>
    <row r="86" spans="2:9" ht="12.75">
      <c r="B86" s="3" t="s">
        <v>12</v>
      </c>
      <c r="C86" s="9"/>
      <c r="D86" s="15">
        <f>SUM(D87:D93)</f>
        <v>23754000</v>
      </c>
      <c r="E86" s="15">
        <f>SUM(E87:E93)</f>
        <v>1878296</v>
      </c>
      <c r="F86" s="15">
        <f>SUM(F87:F93)</f>
        <v>25632296</v>
      </c>
      <c r="G86" s="15">
        <f>SUM(G87:G93)</f>
        <v>10480212.71</v>
      </c>
      <c r="H86" s="15">
        <f>SUM(H87:H93)</f>
        <v>10237724.01</v>
      </c>
      <c r="I86" s="16">
        <f aca="true" t="shared" si="13" ref="I86:I149">F86-G86</f>
        <v>15152083.29</v>
      </c>
    </row>
    <row r="87" spans="2:9" ht="12.75">
      <c r="B87" s="13" t="s">
        <v>13</v>
      </c>
      <c r="C87" s="11"/>
      <c r="D87" s="15">
        <v>13000000</v>
      </c>
      <c r="E87" s="16">
        <v>2267000</v>
      </c>
      <c r="F87" s="15">
        <f aca="true" t="shared" si="14" ref="F87:F103">D87+E87</f>
        <v>15267000</v>
      </c>
      <c r="G87" s="16">
        <v>7349049.05</v>
      </c>
      <c r="H87" s="16">
        <v>7349049.05</v>
      </c>
      <c r="I87" s="16">
        <f t="shared" si="13"/>
        <v>7917950.95</v>
      </c>
    </row>
    <row r="88" spans="2:9" ht="12.75">
      <c r="B88" s="13" t="s">
        <v>14</v>
      </c>
      <c r="C88" s="11"/>
      <c r="D88" s="15">
        <v>490000</v>
      </c>
      <c r="E88" s="16">
        <v>-490000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>
        <v>4614000</v>
      </c>
      <c r="E89" s="16">
        <v>-534328</v>
      </c>
      <c r="F89" s="15">
        <f t="shared" si="14"/>
        <v>4079672</v>
      </c>
      <c r="G89" s="16">
        <v>770523.72</v>
      </c>
      <c r="H89" s="16">
        <v>770523.72</v>
      </c>
      <c r="I89" s="16">
        <f t="shared" si="13"/>
        <v>3309148.2800000003</v>
      </c>
    </row>
    <row r="90" spans="2:9" ht="12.75">
      <c r="B90" s="13" t="s">
        <v>16</v>
      </c>
      <c r="C90" s="11"/>
      <c r="D90" s="15">
        <v>4600000</v>
      </c>
      <c r="E90" s="16">
        <v>475624</v>
      </c>
      <c r="F90" s="15">
        <f t="shared" si="14"/>
        <v>5075624</v>
      </c>
      <c r="G90" s="16">
        <v>1852932.12</v>
      </c>
      <c r="H90" s="16">
        <v>1628305.1</v>
      </c>
      <c r="I90" s="16">
        <f t="shared" si="13"/>
        <v>3222691.88</v>
      </c>
    </row>
    <row r="91" spans="2:9" ht="12.75">
      <c r="B91" s="13" t="s">
        <v>17</v>
      </c>
      <c r="C91" s="11"/>
      <c r="D91" s="15">
        <v>1050000</v>
      </c>
      <c r="E91" s="16">
        <v>160000</v>
      </c>
      <c r="F91" s="15">
        <f t="shared" si="14"/>
        <v>1210000</v>
      </c>
      <c r="G91" s="16">
        <v>507707.82</v>
      </c>
      <c r="H91" s="16">
        <v>489846.14</v>
      </c>
      <c r="I91" s="16">
        <f t="shared" si="13"/>
        <v>702292.1799999999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6230000</v>
      </c>
      <c r="E94" s="15">
        <f>SUM(E95:E103)</f>
        <v>-1605358</v>
      </c>
      <c r="F94" s="15">
        <f>SUM(F95:F103)</f>
        <v>4624642</v>
      </c>
      <c r="G94" s="15">
        <f>SUM(G95:G103)</f>
        <v>2353821.6100000003</v>
      </c>
      <c r="H94" s="15">
        <f>SUM(H95:H103)</f>
        <v>1938094.98</v>
      </c>
      <c r="I94" s="16">
        <f t="shared" si="13"/>
        <v>2270820.3899999997</v>
      </c>
    </row>
    <row r="95" spans="2:9" ht="12.75">
      <c r="B95" s="13" t="s">
        <v>21</v>
      </c>
      <c r="C95" s="11"/>
      <c r="D95" s="15">
        <v>175000</v>
      </c>
      <c r="E95" s="16">
        <v>-98000</v>
      </c>
      <c r="F95" s="15">
        <f t="shared" si="14"/>
        <v>77000</v>
      </c>
      <c r="G95" s="16">
        <v>10979.09</v>
      </c>
      <c r="H95" s="16">
        <v>10979.09</v>
      </c>
      <c r="I95" s="16">
        <f t="shared" si="13"/>
        <v>66020.91</v>
      </c>
    </row>
    <row r="96" spans="2:9" ht="12.75">
      <c r="B96" s="13" t="s">
        <v>22</v>
      </c>
      <c r="C96" s="11"/>
      <c r="D96" s="15">
        <v>0</v>
      </c>
      <c r="E96" s="16">
        <v>30000</v>
      </c>
      <c r="F96" s="15">
        <f t="shared" si="14"/>
        <v>30000</v>
      </c>
      <c r="G96" s="16">
        <v>29817</v>
      </c>
      <c r="H96" s="16">
        <v>8817</v>
      </c>
      <c r="I96" s="16">
        <f t="shared" si="13"/>
        <v>183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50000</v>
      </c>
      <c r="E98" s="16">
        <v>80000</v>
      </c>
      <c r="F98" s="15">
        <f t="shared" si="14"/>
        <v>130000</v>
      </c>
      <c r="G98" s="16">
        <v>2943.01</v>
      </c>
      <c r="H98" s="16">
        <v>2635</v>
      </c>
      <c r="I98" s="16">
        <f t="shared" si="13"/>
        <v>127056.99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2935000</v>
      </c>
      <c r="E100" s="16">
        <v>-366358</v>
      </c>
      <c r="F100" s="15">
        <f t="shared" si="14"/>
        <v>2568642</v>
      </c>
      <c r="G100" s="16">
        <v>1457553.05</v>
      </c>
      <c r="H100" s="16">
        <v>1257175.84</v>
      </c>
      <c r="I100" s="16">
        <f t="shared" si="13"/>
        <v>1111088.95</v>
      </c>
    </row>
    <row r="101" spans="2:9" ht="12.75">
      <c r="B101" s="13" t="s">
        <v>27</v>
      </c>
      <c r="C101" s="11"/>
      <c r="D101" s="15">
        <v>700000</v>
      </c>
      <c r="E101" s="16">
        <v>-380000</v>
      </c>
      <c r="F101" s="15">
        <f t="shared" si="14"/>
        <v>320000</v>
      </c>
      <c r="G101" s="16">
        <v>170601.2</v>
      </c>
      <c r="H101" s="16">
        <v>170601.2</v>
      </c>
      <c r="I101" s="16">
        <f t="shared" si="13"/>
        <v>149398.8</v>
      </c>
    </row>
    <row r="102" spans="2:9" ht="12.75">
      <c r="B102" s="13" t="s">
        <v>28</v>
      </c>
      <c r="C102" s="11"/>
      <c r="D102" s="15">
        <v>1700000</v>
      </c>
      <c r="E102" s="16">
        <v>-1200000</v>
      </c>
      <c r="F102" s="15">
        <f t="shared" si="14"/>
        <v>500000</v>
      </c>
      <c r="G102" s="16">
        <v>0</v>
      </c>
      <c r="H102" s="16">
        <v>0</v>
      </c>
      <c r="I102" s="16">
        <f t="shared" si="13"/>
        <v>500000</v>
      </c>
    </row>
    <row r="103" spans="2:9" ht="12.75">
      <c r="B103" s="13" t="s">
        <v>29</v>
      </c>
      <c r="C103" s="11"/>
      <c r="D103" s="15">
        <v>670000</v>
      </c>
      <c r="E103" s="16">
        <v>329000</v>
      </c>
      <c r="F103" s="15">
        <f t="shared" si="14"/>
        <v>999000</v>
      </c>
      <c r="G103" s="16">
        <v>681928.26</v>
      </c>
      <c r="H103" s="16">
        <v>487886.85</v>
      </c>
      <c r="I103" s="16">
        <f t="shared" si="13"/>
        <v>317071.74</v>
      </c>
    </row>
    <row r="104" spans="2:9" ht="12.75">
      <c r="B104" s="3" t="s">
        <v>30</v>
      </c>
      <c r="C104" s="9"/>
      <c r="D104" s="15">
        <f>SUM(D105:D113)</f>
        <v>2827000</v>
      </c>
      <c r="E104" s="15">
        <f>SUM(E105:E113)</f>
        <v>1112052.56</v>
      </c>
      <c r="F104" s="15">
        <f>SUM(F105:F113)</f>
        <v>3939052.56</v>
      </c>
      <c r="G104" s="15">
        <f>SUM(G105:G113)</f>
        <v>1109278.17</v>
      </c>
      <c r="H104" s="15">
        <f>SUM(H105:H113)</f>
        <v>957637.9700000001</v>
      </c>
      <c r="I104" s="16">
        <f t="shared" si="13"/>
        <v>2829774.39</v>
      </c>
    </row>
    <row r="105" spans="2:9" ht="12.75">
      <c r="B105" s="13" t="s">
        <v>31</v>
      </c>
      <c r="C105" s="11"/>
      <c r="D105" s="15">
        <v>105000</v>
      </c>
      <c r="E105" s="16">
        <v>59000</v>
      </c>
      <c r="F105" s="16">
        <f>D105+E105</f>
        <v>164000</v>
      </c>
      <c r="G105" s="16">
        <v>14002.63</v>
      </c>
      <c r="H105" s="16">
        <v>14002.63</v>
      </c>
      <c r="I105" s="16">
        <f t="shared" si="13"/>
        <v>149997.37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1920693.48</v>
      </c>
      <c r="F107" s="16">
        <f t="shared" si="15"/>
        <v>1920693.48</v>
      </c>
      <c r="G107" s="16">
        <v>384424</v>
      </c>
      <c r="H107" s="16">
        <v>296960</v>
      </c>
      <c r="I107" s="16">
        <f t="shared" si="13"/>
        <v>1536269.48</v>
      </c>
    </row>
    <row r="108" spans="2:9" ht="12.75">
      <c r="B108" s="13" t="s">
        <v>34</v>
      </c>
      <c r="C108" s="11"/>
      <c r="D108" s="15">
        <v>820000</v>
      </c>
      <c r="E108" s="16">
        <v>-2000</v>
      </c>
      <c r="F108" s="16">
        <f t="shared" si="15"/>
        <v>818000</v>
      </c>
      <c r="G108" s="16">
        <v>261133.95</v>
      </c>
      <c r="H108" s="16">
        <v>261133.95</v>
      </c>
      <c r="I108" s="16">
        <f t="shared" si="13"/>
        <v>556866.05</v>
      </c>
    </row>
    <row r="109" spans="2:9" ht="12.75">
      <c r="B109" s="13" t="s">
        <v>35</v>
      </c>
      <c r="C109" s="11"/>
      <c r="D109" s="15">
        <v>520000</v>
      </c>
      <c r="E109" s="16">
        <v>30000</v>
      </c>
      <c r="F109" s="16">
        <f t="shared" si="15"/>
        <v>550000</v>
      </c>
      <c r="G109" s="16">
        <v>175134.11</v>
      </c>
      <c r="H109" s="16">
        <v>110957.91</v>
      </c>
      <c r="I109" s="16">
        <f t="shared" si="13"/>
        <v>374865.89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72000</v>
      </c>
      <c r="E112" s="16">
        <v>-50000</v>
      </c>
      <c r="F112" s="16">
        <f t="shared" si="15"/>
        <v>22000</v>
      </c>
      <c r="G112" s="16">
        <v>16391.72</v>
      </c>
      <c r="H112" s="16">
        <v>16391.72</v>
      </c>
      <c r="I112" s="16">
        <f t="shared" si="13"/>
        <v>5608.279999999999</v>
      </c>
    </row>
    <row r="113" spans="2:9" ht="12.75">
      <c r="B113" s="13" t="s">
        <v>39</v>
      </c>
      <c r="C113" s="11"/>
      <c r="D113" s="15">
        <v>1310000</v>
      </c>
      <c r="E113" s="16">
        <v>-845640.92</v>
      </c>
      <c r="F113" s="16">
        <f t="shared" si="15"/>
        <v>464359.07999999996</v>
      </c>
      <c r="G113" s="16">
        <v>258191.76</v>
      </c>
      <c r="H113" s="16">
        <v>258191.76</v>
      </c>
      <c r="I113" s="16">
        <f t="shared" si="13"/>
        <v>206167.31999999995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1530000</v>
      </c>
      <c r="F114" s="15">
        <f>SUM(F115:F123)</f>
        <v>1530000</v>
      </c>
      <c r="G114" s="15">
        <f>SUM(G115:G123)</f>
        <v>217396</v>
      </c>
      <c r="H114" s="15">
        <f>SUM(H115:H123)</f>
        <v>217396</v>
      </c>
      <c r="I114" s="16">
        <f t="shared" si="13"/>
        <v>1312604</v>
      </c>
    </row>
    <row r="115" spans="2:9" ht="12.75">
      <c r="B115" s="13" t="s">
        <v>41</v>
      </c>
      <c r="C115" s="11"/>
      <c r="D115" s="15">
        <v>0</v>
      </c>
      <c r="E115" s="16">
        <v>1000000</v>
      </c>
      <c r="F115" s="16">
        <f>D115+E115</f>
        <v>1000000</v>
      </c>
      <c r="G115" s="16">
        <v>217396</v>
      </c>
      <c r="H115" s="16">
        <v>217396</v>
      </c>
      <c r="I115" s="16">
        <f t="shared" si="13"/>
        <v>782604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530000</v>
      </c>
      <c r="F118" s="16">
        <f t="shared" si="16"/>
        <v>530000</v>
      </c>
      <c r="G118" s="16">
        <v>0</v>
      </c>
      <c r="H118" s="16">
        <v>0</v>
      </c>
      <c r="I118" s="16">
        <f t="shared" si="13"/>
        <v>530000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1910000</v>
      </c>
      <c r="E124" s="15">
        <f>SUM(E125:E133)</f>
        <v>-1200000</v>
      </c>
      <c r="F124" s="15">
        <f>SUM(F125:F133)</f>
        <v>710000</v>
      </c>
      <c r="G124" s="15">
        <f>SUM(G125:G133)</f>
        <v>419900</v>
      </c>
      <c r="H124" s="15">
        <f>SUM(H125:H133)</f>
        <v>419900</v>
      </c>
      <c r="I124" s="16">
        <f t="shared" si="13"/>
        <v>290100</v>
      </c>
    </row>
    <row r="125" spans="2:9" ht="12.75">
      <c r="B125" s="13" t="s">
        <v>51</v>
      </c>
      <c r="C125" s="11"/>
      <c r="D125" s="15">
        <v>410000</v>
      </c>
      <c r="E125" s="16">
        <v>-110000</v>
      </c>
      <c r="F125" s="16">
        <f>D125+E125</f>
        <v>300000</v>
      </c>
      <c r="G125" s="16">
        <v>0</v>
      </c>
      <c r="H125" s="16">
        <v>0</v>
      </c>
      <c r="I125" s="16">
        <f t="shared" si="13"/>
        <v>300000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410000</v>
      </c>
      <c r="F128" s="16">
        <f t="shared" si="17"/>
        <v>410000</v>
      </c>
      <c r="G128" s="16">
        <v>419900</v>
      </c>
      <c r="H128" s="16">
        <v>419900</v>
      </c>
      <c r="I128" s="16">
        <f t="shared" si="13"/>
        <v>-9900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1500000</v>
      </c>
      <c r="E130" s="16">
        <v>-1500000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27791000</v>
      </c>
      <c r="E134" s="15">
        <f>SUM(E135:E137)</f>
        <v>11267326.52</v>
      </c>
      <c r="F134" s="15">
        <f>SUM(F135:F137)</f>
        <v>39058326.52</v>
      </c>
      <c r="G134" s="15">
        <f>SUM(G135:G137)</f>
        <v>0</v>
      </c>
      <c r="H134" s="15">
        <f>SUM(H135:H137)</f>
        <v>0</v>
      </c>
      <c r="I134" s="16">
        <f t="shared" si="13"/>
        <v>39058326.52</v>
      </c>
    </row>
    <row r="135" spans="2:9" ht="12.75">
      <c r="B135" s="13" t="s">
        <v>61</v>
      </c>
      <c r="C135" s="11"/>
      <c r="D135" s="15">
        <v>27791000</v>
      </c>
      <c r="E135" s="16">
        <v>10462000.2</v>
      </c>
      <c r="F135" s="16">
        <f>D135+E135</f>
        <v>38253000.2</v>
      </c>
      <c r="G135" s="16">
        <v>0</v>
      </c>
      <c r="H135" s="16">
        <v>0</v>
      </c>
      <c r="I135" s="16">
        <f t="shared" si="13"/>
        <v>38253000.2</v>
      </c>
    </row>
    <row r="136" spans="2:9" ht="12.75">
      <c r="B136" s="13" t="s">
        <v>62</v>
      </c>
      <c r="C136" s="11"/>
      <c r="D136" s="15">
        <v>0</v>
      </c>
      <c r="E136" s="16">
        <v>805326.32</v>
      </c>
      <c r="F136" s="16">
        <f>D136+E136</f>
        <v>805326.32</v>
      </c>
      <c r="G136" s="16">
        <v>0</v>
      </c>
      <c r="H136" s="16">
        <v>0</v>
      </c>
      <c r="I136" s="16">
        <f t="shared" si="13"/>
        <v>805326.32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3000000</v>
      </c>
      <c r="E151" s="15">
        <f>SUM(E152:E158)</f>
        <v>0</v>
      </c>
      <c r="F151" s="15">
        <f>SUM(F152:F158)</f>
        <v>3000000</v>
      </c>
      <c r="G151" s="15">
        <f>SUM(G152:G158)</f>
        <v>0</v>
      </c>
      <c r="H151" s="15">
        <f>SUM(H152:H158)</f>
        <v>0</v>
      </c>
      <c r="I151" s="16">
        <f t="shared" si="19"/>
        <v>3000000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3000000</v>
      </c>
      <c r="E158" s="16">
        <v>0</v>
      </c>
      <c r="F158" s="16">
        <f t="shared" si="20"/>
        <v>3000000</v>
      </c>
      <c r="G158" s="16">
        <v>0</v>
      </c>
      <c r="H158" s="16">
        <v>0</v>
      </c>
      <c r="I158" s="16">
        <f t="shared" si="19"/>
        <v>3000000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203883900</v>
      </c>
      <c r="E160" s="14">
        <f t="shared" si="21"/>
        <v>29800094.53999999</v>
      </c>
      <c r="F160" s="14">
        <f t="shared" si="21"/>
        <v>233683994.54000002</v>
      </c>
      <c r="G160" s="14">
        <f t="shared" si="21"/>
        <v>102363727.46000001</v>
      </c>
      <c r="H160" s="14">
        <f t="shared" si="21"/>
        <v>99004609.22</v>
      </c>
      <c r="I160" s="14">
        <f t="shared" si="21"/>
        <v>131320267.08000001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2021-08-25T20:26:17Z</dcterms:modified>
  <cp:category/>
  <cp:version/>
  <cp:contentType/>
  <cp:contentStatus/>
</cp:coreProperties>
</file>